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<sst xmlns="http://schemas.openxmlformats.org/spreadsheetml/2006/main" count="175" uniqueCount="67">
  <si>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</si>
  <si>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</si>
  <si>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</si>
  <si>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</si>
  <si>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</si>
  <si>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</si>
  <si>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</si>
  <si>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</si>
  <si>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</si>
  <si>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</si>
  <si>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</si>
  <si>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</si>
  <si>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</si>
  <si>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</si>
  <si>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</si>
  <si>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</si>
  <si>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</si>
  <si>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</si>
  <si>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</si>
  <si>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</si>
  <si>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</si>
  <si>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</si>
  <si>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</si>
  <si>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</si>
  <si>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</si>
  <si>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</si>
  <si>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</si>
  <si>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</si>
  <si>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</si>
  <si>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</si>
  <si>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</si>
  <si>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</si>
  <si>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</si>
  <si>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</si>
  <si>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</si>
  <si>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</si>
  <si>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</si>
  <si>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</si>
  <si>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</si>
  <si>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</si>
  <si>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</si>
  <si>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</si>
  <si>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</si>
  <si>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</si>
  <si>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</si>
  <si>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</si>
  <si>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</si>
  <si>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</si>
  <si>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</si>
  <si>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</si>
  <si>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</si>
  <si>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</si>
  <si>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</si>
  <si>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</si>
  <si>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</si>
  <si>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</si>
  <si>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</si>
  <si>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</si>
  <si>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</si>
  <si>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</si>
  <si>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</si>
  <si>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</si>
  <si>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</si>
  <si>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</si>
  <si>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</si>
  <si>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</si>
  <si>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"Звериноголовская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</si>
</sst>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13.5</v>
      </c>
      <c r="I7" s="4">
        <f>IF(V_пр_1_8&gt;0,1,0)</f>
        <v>1</v>
      </c>
      <c r="J7" s="4"/>
      <c r="L7" s="14"/>
      <c r="M7" s="14"/>
      <c r="N7" s="14"/>
      <c r="O7" s="9">
        <f>SUM(O8:O23)</f>
        <v>12.5</v>
      </c>
      <c r="P7" s="26">
        <f>SUM(P8:P23)</f>
        <v>4.5</v>
      </c>
      <c r="Q7" s="12">
        <f>IF(E7=0,0,MAX(O7,P7))</f>
        <v>0</v>
      </c>
    </row>
    <row r="8" spans="1:17" ht="33.75">
      <c r="A8" s="17" t="s">
        <v>20</v>
      </c>
      <c r="B8" s="2">
        <v>0.0003449</v>
      </c>
      <c r="C8" s="4" t="s">
        <v>50</v>
      </c>
      <c r="D8" s="4" t="s">
        <v>50</v>
      </c>
      <c r="E8" s="2">
        <v>0.000643</v>
      </c>
      <c r="F8" s="2">
        <f>IF(AND(B8=0,E8&gt;0),100,(IF(B8=0,0,E8/B8*100-100)))</f>
        <v>86.43084952160046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0.0082609</v>
      </c>
      <c r="C9" s="4" t="s">
        <v>50</v>
      </c>
      <c r="D9" s="4" t="s">
        <v>50</v>
      </c>
      <c r="E9" s="2">
        <v>0.0090476</v>
      </c>
      <c r="F9" s="2">
        <f>IF(AND(B9=0,E9&gt;0),100,(IF(B9=0,0,E9/B9*100-100)))</f>
        <v>9.523175440932576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1</v>
      </c>
      <c r="P9" s="11">
        <f>IF(E9=N9,2,(IF(E9&gt;L9,1,0)))</f>
        <v>2</v>
      </c>
      <c r="Q9" s="12">
        <f t="shared" si="0"/>
        <v>2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0.0075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-100</v>
      </c>
      <c r="G11" s="4" t="s">
        <v>50</v>
      </c>
      <c r="H11" s="10">
        <f t="shared" si="1"/>
        <v>0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0.0023077</v>
      </c>
      <c r="C12" s="4" t="s">
        <v>50</v>
      </c>
      <c r="D12" s="4" t="s">
        <v>50</v>
      </c>
      <c r="E12" s="2">
        <v>0.0026087</v>
      </c>
      <c r="F12" s="2">
        <f>IF(AND(B12=0,E12&gt;0),100,(IF(B12=0,0,E12/B12*100-100)))</f>
        <v>13.043289855700465</v>
      </c>
      <c r="G12" s="4" t="s">
        <v>50</v>
      </c>
      <c r="H12" s="10">
        <f t="shared" si="1"/>
        <v>1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1</v>
      </c>
      <c r="P12" s="11">
        <f>IF(E12=N12,1,(IF(E12&gt;L12,0.5,0)))</f>
        <v>0.5</v>
      </c>
      <c r="Q12" s="12">
        <f t="shared" si="0"/>
        <v>1</v>
      </c>
    </row>
    <row r="13" spans="1:17" ht="33.75">
      <c r="A13" s="17" t="s">
        <v>25</v>
      </c>
      <c r="B13" s="4">
        <v>0.81</v>
      </c>
      <c r="C13" s="2">
        <v>0.95</v>
      </c>
      <c r="D13" s="4" t="s">
        <v>50</v>
      </c>
      <c r="E13" s="2">
        <v>0.924</v>
      </c>
      <c r="F13" s="4" t="s">
        <v>50</v>
      </c>
      <c r="G13" s="2">
        <f>IF(C13=0,0,E13/C13*100)</f>
        <v>97.26315789473685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3.45E-05</v>
      </c>
      <c r="C14" s="4" t="s">
        <v>50</v>
      </c>
      <c r="D14" s="4" t="s">
        <v>50</v>
      </c>
      <c r="E14" s="2">
        <v>0.0001612</v>
      </c>
      <c r="F14" s="2">
        <f>IF(AND(B14=0,E14&gt;0),100,(IF(B14=0,0,E14/B14*100-100)))</f>
        <v>367.2463768115942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0.0054425</v>
      </c>
      <c r="C15" s="4" t="s">
        <v>50</v>
      </c>
      <c r="D15" s="4" t="s">
        <v>50</v>
      </c>
      <c r="E15" s="2">
        <v>0.0046804</v>
      </c>
      <c r="F15" s="2">
        <f>IF(AND(B15=0,E15&gt;0),100,(IF(B15=0,0,E15/B15*100-100)))</f>
        <v>-14.002756086357365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2.69E-05</v>
      </c>
      <c r="C16" s="2">
        <v>1</v>
      </c>
      <c r="D16" s="4" t="s">
        <v>50</v>
      </c>
      <c r="E16" s="2">
        <v>0.0001215</v>
      </c>
      <c r="F16" s="4" t="s">
        <v>50</v>
      </c>
      <c r="G16" s="2">
        <f>IF(C16=0,0,E16/C16*100)</f>
        <v>0.01215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0.0001266</v>
      </c>
      <c r="F17" s="4" t="s">
        <v>50</v>
      </c>
      <c r="G17" s="2">
        <f>IF(C17=0,0,E17/C17*100)</f>
        <v>0.01266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1.59E-05</v>
      </c>
      <c r="C18" s="2">
        <v>1</v>
      </c>
      <c r="D18" s="4" t="s">
        <v>50</v>
      </c>
      <c r="E18" s="2">
        <v>1.64E-05</v>
      </c>
      <c r="F18" s="4" t="s">
        <v>50</v>
      </c>
      <c r="G18" s="2">
        <f>IF(C18=0,0,E18/C18*100)</f>
        <v>0.00164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0.0053481</v>
      </c>
      <c r="C19" s="4" t="s">
        <v>50</v>
      </c>
      <c r="D19" s="4" t="s">
        <v>50</v>
      </c>
      <c r="E19" s="2">
        <v>0.0050042</v>
      </c>
      <c r="F19" s="2">
        <f>IF(AND(B19=0,E19&gt;0),100,(IF(B19=0,0,E19/B19*100-100)))</f>
        <v>-6.4303210485966815</v>
      </c>
      <c r="G19" s="4" t="s">
        <v>50</v>
      </c>
      <c r="H19" s="10">
        <f t="shared" si="1"/>
        <v>0.5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0.5</v>
      </c>
      <c r="P19" s="11">
        <f>IF(E19=M19,1,(IF(E19&lt;L19,0.5,0)))</f>
        <v>0</v>
      </c>
      <c r="Q19" s="12">
        <f t="shared" si="0"/>
        <v>0.5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0.001358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1.3E-06</v>
      </c>
      <c r="C21" s="4" t="s">
        <v>50</v>
      </c>
      <c r="D21" s="4" t="s">
        <v>50</v>
      </c>
      <c r="E21" s="2">
        <v>1.1E-06</v>
      </c>
      <c r="F21" s="2">
        <f>IF(AND(B21=0,E21&gt;0),100,(IF(B21=0,0,E21/B21*100-100)))</f>
        <v>-15.384615384615387</v>
      </c>
      <c r="G21" s="4" t="s">
        <v>50</v>
      </c>
      <c r="H21" s="10">
        <f t="shared" si="1"/>
        <v>1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1</v>
      </c>
      <c r="P21" s="11">
        <f>IF(E21=M21,1,(IF(E21&lt;L21,0.5,0)))</f>
        <v>0.5</v>
      </c>
      <c r="Q21" s="12">
        <f t="shared" si="0"/>
        <v>1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0.14093333333333333</v>
      </c>
      <c r="E22" s="2">
        <v>0.1301</v>
      </c>
      <c r="F22" s="2">
        <f>IF(AND(D22=0,E22&gt;0),100,(IF(D22=0,0,E22/D22*100-100)))</f>
        <v>-7.686849574266802</v>
      </c>
      <c r="G22" s="4" t="s">
        <v>50</v>
      </c>
      <c r="H22" s="10">
        <f t="shared" si="1"/>
        <v>2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2</v>
      </c>
      <c r="P22" s="11">
        <f>IF(E22=M22,3,(IF(E22&lt;L22,0.5,0)))</f>
        <v>0</v>
      </c>
      <c r="Q22" s="12">
        <f t="shared" si="0"/>
        <v>2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0.0001237</v>
      </c>
      <c r="E23" s="2">
        <v>1.74E-05</v>
      </c>
      <c r="F23" s="2">
        <f>IF(AND(D23=0,E23&gt;0),100,(IF(D23=0,0,E23/D23*100-100)))</f>
        <v>-85.93371059013742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6.5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6</v>
      </c>
      <c r="P24" s="11">
        <f>SUM(P25:P31)</f>
        <v>3</v>
      </c>
      <c r="Q24" s="12">
        <f t="shared" si="0"/>
        <v>0</v>
      </c>
    </row>
    <row r="25" spans="1:17" s="24" customFormat="1" ht="22.5">
      <c r="A25" s="18" t="s">
        <v>36</v>
      </c>
      <c r="B25" s="19">
        <v>0.95</v>
      </c>
      <c r="C25" s="20">
        <v>0.95</v>
      </c>
      <c r="D25" s="19" t="s">
        <v>50</v>
      </c>
      <c r="E25" s="20">
        <v>1</v>
      </c>
      <c r="F25" s="19" t="s">
        <v>50</v>
      </c>
      <c r="G25" s="20">
        <f aca="true" t="shared" si="2" ref="G25:G30">IF(C25=0,0,E25/C25*100)</f>
        <v>105.26315789473684</v>
      </c>
      <c r="H25" s="10">
        <f t="shared" si="1"/>
        <v>1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1</v>
      </c>
      <c r="P25" s="11">
        <f>IF(E25&gt;L25,0.5,0)</f>
        <v>0.5</v>
      </c>
      <c r="Q25" s="12">
        <f t="shared" si="0"/>
        <v>1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0.7895</v>
      </c>
      <c r="F26" s="4" t="s">
        <v>50</v>
      </c>
      <c r="G26" s="2">
        <f t="shared" si="2"/>
        <v>121.46153846153847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0.623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0.7143</v>
      </c>
      <c r="F28" s="4" t="s">
        <v>50</v>
      </c>
      <c r="G28" s="2">
        <f t="shared" si="2"/>
        <v>102.04285714285714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1.1711</v>
      </c>
      <c r="C31" s="4" t="s">
        <v>50</v>
      </c>
      <c r="D31" s="2">
        <v>0</v>
      </c>
      <c r="E31" s="2">
        <v>0.1734</v>
      </c>
      <c r="F31" s="2">
        <f>IF(AND(D31=0,E31&gt;0),100,(IF(D31=0,0,E31/D31*100-100)))</f>
        <v>100</v>
      </c>
      <c r="G31" s="4" t="s">
        <v>50</v>
      </c>
      <c r="H31" s="10">
        <f t="shared" si="1"/>
        <v>0.5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0.5</v>
      </c>
      <c r="Q31" s="12">
        <f t="shared" si="0"/>
        <v>0.5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</v>
      </c>
      <c r="C34" s="2">
        <v>0.95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</v>
      </c>
      <c r="C37" s="2">
        <v>0.95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20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20</v>
      </c>
      <c r="P46" s="26">
        <f>V_пр_32_8+V_пр_26_8+V_пр_18_8+V_пр_1_8</f>
        <v>20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2022-12-27T09:46:45Z</cp:lastPrinted>
  <dcterms:created xsi:type="dcterms:W3CDTF">2022-06-27T03:43:26Z</dcterms:created>
  <dcterms:modified xsi:type="dcterms:W3CDTF">2022-12-27T09:48:32Z</dcterms:modified>
  <cp:category/>
  <cp:version/>
  <cp:contentType/>
  <cp:contentStatus/>
</cp:coreProperties>
</file>